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 Ortega\Documents\4to. TRIMESTRE DIGITAL 2017\"/>
    </mc:Choice>
  </mc:AlternateContent>
  <bookViews>
    <workbookView xWindow="0" yWindow="0" windowWidth="20436" windowHeight="7056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52511"/>
</workbook>
</file>

<file path=xl/calcChain.xml><?xml version="1.0" encoding="utf-8"?>
<calcChain xmlns="http://schemas.openxmlformats.org/spreadsheetml/2006/main">
  <c r="C64" i="1" l="1"/>
  <c r="C33" i="1" l="1"/>
  <c r="C77" i="1" l="1"/>
  <c r="C75" i="1"/>
  <c r="C73" i="1"/>
  <c r="C52" i="1"/>
  <c r="C48" i="1"/>
  <c r="C43" i="1"/>
  <c r="C28" i="1"/>
  <c r="C22" i="1"/>
  <c r="C20" i="1"/>
  <c r="C14" i="1"/>
  <c r="C4" i="1" s="1"/>
  <c r="C5" i="1"/>
  <c r="C204" i="1"/>
  <c r="C195" i="1"/>
  <c r="C193" i="1"/>
  <c r="C191" i="1"/>
  <c r="C185" i="1"/>
  <c r="C182" i="1"/>
  <c r="C173" i="1"/>
  <c r="C172" i="1" s="1"/>
  <c r="C169" i="1"/>
  <c r="C167" i="1"/>
  <c r="C164" i="1"/>
  <c r="C161" i="1"/>
  <c r="C157" i="1" s="1"/>
  <c r="C158" i="1"/>
  <c r="C154" i="1"/>
  <c r="C151" i="1"/>
  <c r="C148" i="1"/>
  <c r="C147" i="1"/>
  <c r="C144" i="1"/>
  <c r="C138" i="1"/>
  <c r="C136" i="1"/>
  <c r="C133" i="1"/>
  <c r="C129" i="1"/>
  <c r="C124" i="1"/>
  <c r="C121" i="1"/>
  <c r="C118" i="1"/>
  <c r="C114" i="1" s="1"/>
  <c r="C115" i="1"/>
  <c r="C87" i="1"/>
  <c r="C56" i="1"/>
  <c r="C51" i="1" s="1"/>
  <c r="C104" i="1"/>
  <c r="C94" i="1"/>
  <c r="C63" i="1"/>
  <c r="D204" i="1"/>
  <c r="D195" i="1"/>
  <c r="D193" i="1"/>
  <c r="D191" i="1"/>
  <c r="D185" i="1"/>
  <c r="D182" i="1"/>
  <c r="D173" i="1"/>
  <c r="D172" i="1" s="1"/>
  <c r="D169" i="1"/>
  <c r="D167" i="1"/>
  <c r="D164" i="1"/>
  <c r="D161" i="1"/>
  <c r="D158" i="1"/>
  <c r="D157" i="1" s="1"/>
  <c r="D154" i="1"/>
  <c r="D151" i="1"/>
  <c r="D148" i="1"/>
  <c r="D147" i="1" s="1"/>
  <c r="D144" i="1"/>
  <c r="D138" i="1"/>
  <c r="D136" i="1"/>
  <c r="D133" i="1"/>
  <c r="D129" i="1"/>
  <c r="D124" i="1"/>
  <c r="D121" i="1"/>
  <c r="D118" i="1"/>
  <c r="D115" i="1"/>
  <c r="D114" i="1" s="1"/>
  <c r="D104" i="1"/>
  <c r="D94" i="1"/>
  <c r="D87" i="1"/>
  <c r="D77" i="1"/>
  <c r="D75" i="1"/>
  <c r="D63" i="1" s="1"/>
  <c r="D73" i="1"/>
  <c r="D64" i="1"/>
  <c r="D56" i="1"/>
  <c r="D52" i="1"/>
  <c r="D51" i="1" s="1"/>
  <c r="D48" i="1"/>
  <c r="D43" i="1"/>
  <c r="D33" i="1"/>
  <c r="D28" i="1"/>
  <c r="D22" i="1"/>
  <c r="D20" i="1"/>
  <c r="D4" i="1" s="1"/>
  <c r="D3" i="1" s="1"/>
  <c r="D14" i="1"/>
  <c r="D5" i="1"/>
  <c r="C86" i="1" l="1"/>
  <c r="C85" i="1" s="1"/>
  <c r="C3" i="1"/>
  <c r="D86" i="1"/>
  <c r="D85" i="1" s="1"/>
  <c r="D207" i="1" s="1"/>
  <c r="C207" i="1" l="1"/>
</calcChain>
</file>

<file path=xl/sharedStrings.xml><?xml version="1.0" encoding="utf-8"?>
<sst xmlns="http://schemas.openxmlformats.org/spreadsheetml/2006/main" count="233" uniqueCount="219">
  <si>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</si>
  <si>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</si>
  <si>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</si>
  <si>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</si>
  <si>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</si>
  <si>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</si>
  <si>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</si>
  <si>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</si>
  <si>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</si>
  <si>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</si>
  <si>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</si>
  <si>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</si>
  <si>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</si>
  <si>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</si>
  <si>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</si>
  <si>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</si>
  <si>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</si>
  <si>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</si>
  <si>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</si>
  <si>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</si>
  <si>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</si>
  <si>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</si>
  <si>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</si>
  <si>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</si>
  <si>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</si>
  <si>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</si>
  <si>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</si>
  <si>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</si>
  <si>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</si>
  <si>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</si>
  <si>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</si>
  <si>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</si>
  <si>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</si>
  <si>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</si>
  <si>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</si>
  <si>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</si>
  <si>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</si>
  <si>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</si>
  <si>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</si>
  <si>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</si>
  <si>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</si>
  <si>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</si>
  <si>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</si>
  <si>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</si>
  <si>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</si>
  <si>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</si>
  <si>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</si>
  <si>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</si>
  <si>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</si>
  <si>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</si>
  <si>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</si>
  <si>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</si>
  <si>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</si>
  <si>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</si>
  <si>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</si>
  <si>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</si>
  <si>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</si>
  <si>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</si>
  <si>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</si>
  <si>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</si>
  <si>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</si>
  <si>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</si>
  <si>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</si>
  <si>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</si>
  <si>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</si>
  <si>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</si>
  <si>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</si>
  <si>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</si>
  <si>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</si>
  <si>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</si>
  <si>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</si>
  <si>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</si>
  <si>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</si>
  <si>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</si>
  <si>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</si>
  <si>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</si>
  <si>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</si>
  <si>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</si>
  <si>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</si>
  <si>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</si>
  <si>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</si>
  <si>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</si>
  <si>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</si>
  <si>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</si>
  <si>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</si>
  <si>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</si>
  <si>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</si>
  <si>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</si>
  <si>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</si>
  <si>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</si>
  <si>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</si>
  <si>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</si>
  <si>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</si>
  <si>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</si>
  <si>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</si>
  <si>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</si>
  <si>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</si>
  <si>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</si>
  <si>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</si>
  <si>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</si>
  <si>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</si>
  <si>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</si>
  <si>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</si>
  <si>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</si>
  <si>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</si>
  <si>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</si>
  <si>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</si>
  <si>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</si>
  <si>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</si>
  <si>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</si>
  <si>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</si>
  <si>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</si>
  <si>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</si>
  <si>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</si>
  <si>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</si>
  <si>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</si>
  <si>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</si>
  <si>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</si>
  <si>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</si>
  <si>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</si>
  <si>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</si>
  <si>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</si>
  <si>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</si>
  <si>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</si>
  <si>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</si>
  <si>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</si>
  <si>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</si>
  <si>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</si>
  <si>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</si>
  <si>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</si>
  <si>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</si>
  <si>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</si>
  <si>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</si>
  <si>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</si>
  <si>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</si>
  <si>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</si>
  <si>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</si>
  <si>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</si>
  <si>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</si>
  <si>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</si>
  <si>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</si>
  <si>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</si>
  <si>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</si>
  <si>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</si>
  <si>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</si>
  <si>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</si>
  <si>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</si>
  <si>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</si>
  <si>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</si>
  <si>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</si>
  <si>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</si>
  <si>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</si>
  <si>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</si>
  <si>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</si>
  <si>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</si>
  <si>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</si>
  <si>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</si>
  <si>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</si>
  <si>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</si>
  <si>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</si>
  <si>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</si>
  <si>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</si>
  <si>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</si>
  <si>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</si>
  <si>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</si>
  <si>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</si>
  <si>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</si>
  <si>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</si>
  <si>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</si>
  <si>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</si>
  <si>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</si>
  <si>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</si>
  <si>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</si>
  <si>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</si>
  <si>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</si>
  <si>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</si>
  <si>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</si>
  <si>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</si>
  <si>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</si>
  <si>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</si>
  <si>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</si>
  <si>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</si>
  <si>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</si>
  <si>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</si>
  <si>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</si>
  <si>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</si>
  <si>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</si>
  <si>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</si>
  <si>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</si>
  <si>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</si>
  <si>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</si>
  <si>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</si>
  <si>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</si>
  <si>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</si>
  <si>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</si>
  <si>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</si>
  <si>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</si>
  <si>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</si>
  <si>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</si>
  <si>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</si>
  <si>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</si>
  <si>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</si>
  <si>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</si>
  <si>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</si>
  <si>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</si>
  <si>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</si>
  <si>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</si>
  <si>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</si>
  <si>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</si>
  <si>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</si>
  <si>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</si>
  <si>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</si>
  <si>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</si>
  <si>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</si>
  <si>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</si>
  <si>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</si>
  <si>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Director Administrativo
C.P José Isaac Ortega Ramírez</t>
  </si>
  <si>
    <t>Director Cultural
Sr. Gerardo Enrique Partido Vite</t>
  </si>
  <si>
    <t>Fideicomiso Museo de la Ciudad de León
ESTADO DE ACTIVIDADES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</si>
</sst>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zoomScale="154" zoomScaleNormal="154" workbookViewId="0">
      <pane ySplit="2" topLeftCell="A204" activePane="bottomLeft" state="frozen"/>
      <selection pane="bottomLeft" activeCell="C207" sqref="C207"/>
    </sheetView>
  </sheetViews>
  <sheetFormatPr baseColWidth="10" defaultColWidth="12" defaultRowHeight="10.199999999999999" x14ac:dyDescent="0.2"/>
  <cols>
    <col min="1" max="1" width="15.42578125" style="1" customWidth="1"/>
    <col min="2" max="2" width="80.85546875" style="8" customWidth="1"/>
    <col min="3" max="4" width="25.85546875" style="16" customWidth="1"/>
    <col min="5" max="5" width="11.42578125" style="8" bestFit="1" customWidth="1"/>
    <col min="6" max="16384" width="12" style="1"/>
  </cols>
  <sheetData>
    <row r="1" spans="1:5" ht="60" customHeight="1" x14ac:dyDescent="0.2">
      <c r="A1" s="37" t="s">
        <v>218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+C4+C51+C63</f>
        <v>3113267.2199999997</v>
      </c>
      <c r="D3" s="4">
        <f>+D4+D51+D63</f>
        <v>3062689.6999999997</v>
      </c>
      <c r="E3" s="5"/>
    </row>
    <row r="4" spans="1:5" x14ac:dyDescent="0.2">
      <c r="A4" s="2">
        <v>4100</v>
      </c>
      <c r="B4" s="3" t="s">
        <v>4</v>
      </c>
      <c r="C4" s="4">
        <f>+C5+C14+C20+C22+C28+C33+C43+C48</f>
        <v>5984</v>
      </c>
      <c r="D4" s="4">
        <f>+D5+D14+D20+D22+D28+D33+D43+D48</f>
        <v>6998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+SUM(C6:C13)</f>
        <v>0</v>
      </c>
      <c r="D5" s="9">
        <f>+SUM(D6:D13)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+SUM(C15:C19)</f>
        <v>0</v>
      </c>
      <c r="D14" s="9">
        <f>+SUM(D15:D19)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+C21</f>
        <v>0</v>
      </c>
      <c r="D20" s="9">
        <f>+D21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+SUM(C23:C27)</f>
        <v>0</v>
      </c>
      <c r="D22" s="9">
        <f>+SUM(D23:D27)</f>
        <v>0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0</v>
      </c>
      <c r="D25" s="9">
        <v>0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+SUM(C29:C32)</f>
        <v>0</v>
      </c>
      <c r="D28" s="9">
        <f>+SUM(D29:D32)</f>
        <v>0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+SUM(C34:C42)</f>
        <v>5984</v>
      </c>
      <c r="D33" s="9">
        <f>+SUM(D34:D42)</f>
        <v>6998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5984</v>
      </c>
      <c r="D42" s="9">
        <v>6998</v>
      </c>
      <c r="E42" s="11"/>
    </row>
    <row r="43" spans="1:5" x14ac:dyDescent="0.2">
      <c r="A43" s="7">
        <v>4170</v>
      </c>
      <c r="B43" s="24" t="s">
        <v>43</v>
      </c>
      <c r="C43" s="9">
        <f>+SUM(C44:C47)</f>
        <v>0</v>
      </c>
      <c r="D43" s="9">
        <f>+SUM(D44:D47)</f>
        <v>0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0</v>
      </c>
      <c r="D46" s="9">
        <v>0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0.399999999999999" x14ac:dyDescent="0.2">
      <c r="A48" s="7">
        <v>4190</v>
      </c>
      <c r="B48" s="24" t="s">
        <v>48</v>
      </c>
      <c r="C48" s="9">
        <f>+SUM(C49:C50)</f>
        <v>0</v>
      </c>
      <c r="D48" s="9">
        <f>+SUM(D49:D50)</f>
        <v>0</v>
      </c>
      <c r="E48" s="11"/>
    </row>
    <row r="49" spans="1:5" ht="20.399999999999999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0.6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0.399999999999999" x14ac:dyDescent="0.2">
      <c r="A51" s="2">
        <v>4200</v>
      </c>
      <c r="B51" s="3" t="s">
        <v>51</v>
      </c>
      <c r="C51" s="4">
        <f>+C52+C56</f>
        <v>3058568.28</v>
      </c>
      <c r="D51" s="4">
        <f>+D52+D56</f>
        <v>3039483.88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+SUM(C53:C55)</f>
        <v>0</v>
      </c>
      <c r="D52" s="9">
        <f>+SUM(D53:D55)</f>
        <v>0</v>
      </c>
      <c r="E52" s="11"/>
    </row>
    <row r="53" spans="1:5" x14ac:dyDescent="0.2">
      <c r="A53" s="7">
        <v>4211</v>
      </c>
      <c r="B53" s="25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0</v>
      </c>
      <c r="D55" s="9">
        <v>0</v>
      </c>
      <c r="E55" s="11"/>
    </row>
    <row r="56" spans="1:5" x14ac:dyDescent="0.2">
      <c r="A56" s="7">
        <v>4220</v>
      </c>
      <c r="B56" s="24" t="s">
        <v>56</v>
      </c>
      <c r="C56" s="9">
        <f>+SUM(C57:C61)</f>
        <v>3058568.28</v>
      </c>
      <c r="D56" s="9">
        <f>+SUM(D57:D61)</f>
        <v>3039483.88</v>
      </c>
      <c r="E56" s="11"/>
    </row>
    <row r="57" spans="1:5" x14ac:dyDescent="0.2">
      <c r="A57" s="7">
        <v>4221</v>
      </c>
      <c r="B57" s="25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3058568.28</v>
      </c>
      <c r="D59" s="9">
        <v>3039483.88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+C64+C67+C73+C75+C77</f>
        <v>48714.94</v>
      </c>
      <c r="D63" s="4">
        <f>+D64+D67+D73+D75+D77</f>
        <v>16207.82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+SUM(C65:C66)</f>
        <v>48714.94</v>
      </c>
      <c r="D64" s="9">
        <f>+SUM(D65:D66)</f>
        <v>16207.82</v>
      </c>
      <c r="E64" s="11"/>
    </row>
    <row r="65" spans="1:5" x14ac:dyDescent="0.2">
      <c r="A65" s="7">
        <v>4311</v>
      </c>
      <c r="B65" s="25" t="s">
        <v>64</v>
      </c>
      <c r="C65" s="9">
        <v>48714.94</v>
      </c>
      <c r="D65" s="9">
        <v>16207.82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v>0</v>
      </c>
      <c r="D67" s="9"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0.399999999999999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+C74</f>
        <v>0</v>
      </c>
      <c r="D73" s="9">
        <f>+D74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+C76</f>
        <v>0</v>
      </c>
      <c r="D75" s="9">
        <f>+D76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+SUM(C78:C84)</f>
        <v>0</v>
      </c>
      <c r="D77" s="9">
        <f>+SUM(D78:D84)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+C86+C114+C147+C157+C172</f>
        <v>2675654.0100000002</v>
      </c>
      <c r="D85" s="4">
        <f>+D86+D114+D147+D157+D172</f>
        <v>2599390.14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+C87+C94+C104+C157</f>
        <v>2568850.81</v>
      </c>
      <c r="D86" s="4">
        <f>+D87+D94+D104+D157</f>
        <v>2485887.2400000002</v>
      </c>
      <c r="E86" s="11"/>
    </row>
    <row r="87" spans="1:5" x14ac:dyDescent="0.2">
      <c r="A87" s="7">
        <v>5110</v>
      </c>
      <c r="B87" s="24" t="s">
        <v>83</v>
      </c>
      <c r="C87" s="4">
        <f>+SUM(C88:C93)</f>
        <v>1824124.5899999999</v>
      </c>
      <c r="D87" s="4">
        <f>+SUM(D88:D93)</f>
        <v>1765514.0000000002</v>
      </c>
      <c r="E87" s="11"/>
    </row>
    <row r="88" spans="1:5" x14ac:dyDescent="0.2">
      <c r="A88" s="7">
        <v>5111</v>
      </c>
      <c r="B88" s="25" t="s">
        <v>84</v>
      </c>
      <c r="C88" s="9">
        <v>1201146.45</v>
      </c>
      <c r="D88" s="9">
        <v>1165753.99</v>
      </c>
      <c r="E88" s="11"/>
    </row>
    <row r="89" spans="1:5" x14ac:dyDescent="0.2">
      <c r="A89" s="7">
        <v>5112</v>
      </c>
      <c r="B89" s="25" t="s">
        <v>85</v>
      </c>
      <c r="C89" s="9">
        <v>0</v>
      </c>
      <c r="D89" s="9">
        <v>0</v>
      </c>
      <c r="E89" s="11"/>
    </row>
    <row r="90" spans="1:5" x14ac:dyDescent="0.2">
      <c r="A90" s="7">
        <v>5113</v>
      </c>
      <c r="B90" s="25" t="s">
        <v>86</v>
      </c>
      <c r="C90" s="9">
        <v>183917.68</v>
      </c>
      <c r="D90" s="9">
        <v>178282.38</v>
      </c>
      <c r="E90" s="11"/>
    </row>
    <row r="91" spans="1:5" x14ac:dyDescent="0.2">
      <c r="A91" s="7">
        <v>5114</v>
      </c>
      <c r="B91" s="25" t="s">
        <v>87</v>
      </c>
      <c r="C91" s="9">
        <v>279631.46999999997</v>
      </c>
      <c r="D91" s="9">
        <v>261174.05</v>
      </c>
      <c r="E91" s="11"/>
    </row>
    <row r="92" spans="1:5" x14ac:dyDescent="0.2">
      <c r="A92" s="7">
        <v>5115</v>
      </c>
      <c r="B92" s="25" t="s">
        <v>88</v>
      </c>
      <c r="C92" s="9">
        <v>159428.99</v>
      </c>
      <c r="D92" s="9">
        <v>160303.57999999999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4">
        <f>+SUM(C95:C103)</f>
        <v>137439.25</v>
      </c>
      <c r="D94" s="4">
        <f>+SUM(D95:D103)</f>
        <v>147510.53</v>
      </c>
      <c r="E94" s="11"/>
    </row>
    <row r="95" spans="1:5" x14ac:dyDescent="0.2">
      <c r="A95" s="7">
        <v>5121</v>
      </c>
      <c r="B95" s="25" t="s">
        <v>91</v>
      </c>
      <c r="C95" s="9">
        <v>127533.07</v>
      </c>
      <c r="D95" s="9">
        <v>135881.98000000001</v>
      </c>
      <c r="E95" s="11"/>
    </row>
    <row r="96" spans="1:5" x14ac:dyDescent="0.2">
      <c r="A96" s="7">
        <v>5122</v>
      </c>
      <c r="B96" s="25" t="s">
        <v>92</v>
      </c>
      <c r="C96" s="9">
        <v>1075</v>
      </c>
      <c r="D96" s="9">
        <v>1134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8831.18</v>
      </c>
      <c r="D98" s="9">
        <v>8986.5499999999993</v>
      </c>
      <c r="E98" s="11"/>
    </row>
    <row r="99" spans="1:5" x14ac:dyDescent="0.2">
      <c r="A99" s="7">
        <v>5125</v>
      </c>
      <c r="B99" s="25" t="s">
        <v>95</v>
      </c>
      <c r="C99" s="9">
        <v>0</v>
      </c>
      <c r="D99" s="9">
        <v>1508</v>
      </c>
      <c r="E99" s="11"/>
    </row>
    <row r="100" spans="1:5" x14ac:dyDescent="0.2">
      <c r="A100" s="7">
        <v>5126</v>
      </c>
      <c r="B100" s="25" t="s">
        <v>96</v>
      </c>
      <c r="C100" s="9">
        <v>0</v>
      </c>
      <c r="D100" s="9">
        <v>0</v>
      </c>
      <c r="E100" s="11"/>
    </row>
    <row r="101" spans="1:5" x14ac:dyDescent="0.2">
      <c r="A101" s="7">
        <v>5127</v>
      </c>
      <c r="B101" s="25" t="s">
        <v>97</v>
      </c>
      <c r="C101" s="9">
        <v>0</v>
      </c>
      <c r="D101" s="9">
        <v>0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0</v>
      </c>
      <c r="D103" s="9">
        <v>0</v>
      </c>
      <c r="E103" s="11"/>
    </row>
    <row r="104" spans="1:5" x14ac:dyDescent="0.2">
      <c r="A104" s="7">
        <v>5130</v>
      </c>
      <c r="B104" s="24" t="s">
        <v>100</v>
      </c>
      <c r="C104" s="4">
        <f>+SUM(C105:C113)</f>
        <v>607286.97000000009</v>
      </c>
      <c r="D104" s="4">
        <f>+SUM(D105:D113)</f>
        <v>572862.71</v>
      </c>
      <c r="E104" s="11"/>
    </row>
    <row r="105" spans="1:5" x14ac:dyDescent="0.2">
      <c r="A105" s="7">
        <v>5131</v>
      </c>
      <c r="B105" s="25" t="s">
        <v>101</v>
      </c>
      <c r="C105" s="9">
        <v>145583.87</v>
      </c>
      <c r="D105" s="9">
        <v>130986.48</v>
      </c>
      <c r="E105" s="11"/>
    </row>
    <row r="106" spans="1:5" x14ac:dyDescent="0.2">
      <c r="A106" s="7">
        <v>5132</v>
      </c>
      <c r="B106" s="25" t="s">
        <v>102</v>
      </c>
      <c r="C106" s="9">
        <v>0</v>
      </c>
      <c r="D106" s="9">
        <v>0</v>
      </c>
      <c r="E106" s="11"/>
    </row>
    <row r="107" spans="1:5" x14ac:dyDescent="0.2">
      <c r="A107" s="7">
        <v>5133</v>
      </c>
      <c r="B107" s="25" t="s">
        <v>103</v>
      </c>
      <c r="C107" s="9">
        <v>146171.91</v>
      </c>
      <c r="D107" s="9">
        <v>133212.60999999999</v>
      </c>
      <c r="E107" s="11"/>
    </row>
    <row r="108" spans="1:5" x14ac:dyDescent="0.2">
      <c r="A108" s="7">
        <v>5134</v>
      </c>
      <c r="B108" s="25" t="s">
        <v>104</v>
      </c>
      <c r="C108" s="9">
        <v>108835.09</v>
      </c>
      <c r="D108" s="9">
        <v>77247.89</v>
      </c>
      <c r="E108" s="11"/>
    </row>
    <row r="109" spans="1:5" x14ac:dyDescent="0.2">
      <c r="A109" s="7">
        <v>5135</v>
      </c>
      <c r="B109" s="25" t="s">
        <v>105</v>
      </c>
      <c r="C109" s="9">
        <v>126155.02</v>
      </c>
      <c r="D109" s="9">
        <v>148756.59</v>
      </c>
      <c r="E109" s="11"/>
    </row>
    <row r="110" spans="1:5" x14ac:dyDescent="0.2">
      <c r="A110" s="7">
        <v>5136</v>
      </c>
      <c r="B110" s="25" t="s">
        <v>106</v>
      </c>
      <c r="C110" s="9">
        <v>42212.93</v>
      </c>
      <c r="D110" s="9">
        <v>43289.61</v>
      </c>
      <c r="E110" s="11"/>
    </row>
    <row r="111" spans="1:5" x14ac:dyDescent="0.2">
      <c r="A111" s="7">
        <v>5137</v>
      </c>
      <c r="B111" s="25" t="s">
        <v>107</v>
      </c>
      <c r="C111" s="9">
        <v>0</v>
      </c>
      <c r="D111" s="9">
        <v>3200</v>
      </c>
      <c r="E111" s="11"/>
    </row>
    <row r="112" spans="1:5" x14ac:dyDescent="0.2">
      <c r="A112" s="7">
        <v>5138</v>
      </c>
      <c r="B112" s="25" t="s">
        <v>108</v>
      </c>
      <c r="C112" s="9">
        <v>2172</v>
      </c>
      <c r="D112" s="9">
        <v>0</v>
      </c>
      <c r="E112" s="11"/>
    </row>
    <row r="113" spans="1:5" x14ac:dyDescent="0.2">
      <c r="A113" s="7">
        <v>5139</v>
      </c>
      <c r="B113" s="25" t="s">
        <v>109</v>
      </c>
      <c r="C113" s="9">
        <v>36156.15</v>
      </c>
      <c r="D113" s="9">
        <v>36169.53</v>
      </c>
      <c r="E113" s="11"/>
    </row>
    <row r="114" spans="1:5" x14ac:dyDescent="0.2">
      <c r="A114" s="2">
        <v>5200</v>
      </c>
      <c r="B114" s="3" t="s">
        <v>110</v>
      </c>
      <c r="C114" s="4">
        <f>+C115+C118+C121+C124+C129+C133+C136+C138+C144</f>
        <v>0</v>
      </c>
      <c r="D114" s="4">
        <f>+D115+D118+D121+D124+D129+D133+D136+D138+D144</f>
        <v>0</v>
      </c>
      <c r="E114" s="11"/>
    </row>
    <row r="115" spans="1:5" x14ac:dyDescent="0.2">
      <c r="A115" s="7">
        <v>5210</v>
      </c>
      <c r="B115" s="24" t="s">
        <v>57</v>
      </c>
      <c r="C115" s="9">
        <f>+C117</f>
        <v>0</v>
      </c>
      <c r="D115" s="9">
        <f>+D117</f>
        <v>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24" t="s">
        <v>58</v>
      </c>
      <c r="C118" s="9">
        <f>+C119+C120</f>
        <v>0</v>
      </c>
      <c r="D118" s="9">
        <f>+D119+D120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+C122+C123</f>
        <v>0</v>
      </c>
      <c r="D121" s="9">
        <f>+D122+D123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+SUM(C125:C128)</f>
        <v>0</v>
      </c>
      <c r="D124" s="9">
        <f>+SUM(D125:D128)</f>
        <v>0</v>
      </c>
      <c r="E124" s="11"/>
    </row>
    <row r="125" spans="1:5" x14ac:dyDescent="0.2">
      <c r="A125" s="7">
        <v>5241</v>
      </c>
      <c r="B125" s="25" t="s">
        <v>116</v>
      </c>
      <c r="C125" s="9">
        <v>0</v>
      </c>
      <c r="D125" s="9">
        <v>0</v>
      </c>
      <c r="E125" s="11"/>
    </row>
    <row r="126" spans="1:5" x14ac:dyDescent="0.2">
      <c r="A126" s="7">
        <v>5242</v>
      </c>
      <c r="B126" s="25" t="s">
        <v>117</v>
      </c>
      <c r="C126" s="9">
        <v>0</v>
      </c>
      <c r="D126" s="9">
        <v>0</v>
      </c>
      <c r="E126" s="11"/>
    </row>
    <row r="127" spans="1:5" x14ac:dyDescent="0.2">
      <c r="A127" s="7">
        <v>5243</v>
      </c>
      <c r="B127" s="25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+SUM(C130:C132)</f>
        <v>0</v>
      </c>
      <c r="D129" s="9">
        <f>+SUM(D130:D132)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+C134+C135</f>
        <v>0</v>
      </c>
      <c r="D133" s="9">
        <f>+D134+D135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+C137</f>
        <v>0</v>
      </c>
      <c r="D136" s="9">
        <f>+D137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+SUM(C139:C143)</f>
        <v>0</v>
      </c>
      <c r="D138" s="9">
        <f>+SUM(D139:D143)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+SUM(C145:C146)</f>
        <v>0</v>
      </c>
      <c r="D144" s="9">
        <f>+SUM(D145:D146)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9">
        <f>+C148+C151+C154</f>
        <v>0</v>
      </c>
      <c r="D147" s="9">
        <f>+D148+D151+D154</f>
        <v>0</v>
      </c>
      <c r="E147" s="11"/>
    </row>
    <row r="148" spans="1:5" x14ac:dyDescent="0.2">
      <c r="A148" s="7">
        <v>5310</v>
      </c>
      <c r="B148" s="24" t="s">
        <v>53</v>
      </c>
      <c r="C148" s="9">
        <f>+SUM(C149:C150)</f>
        <v>0</v>
      </c>
      <c r="D148" s="9">
        <f>+SUM(D149:D150)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+SUM(C152:C153)</f>
        <v>0</v>
      </c>
      <c r="D151" s="9">
        <f>+SUM(D152:D153)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+SUM(C155:C156)</f>
        <v>0</v>
      </c>
      <c r="D154" s="9">
        <f>+SUM(D155:D156)</f>
        <v>0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+C158+C161+C164+C167+C169</f>
        <v>0</v>
      </c>
      <c r="D157" s="4">
        <f>+D158+D161+D164+D167+D169</f>
        <v>0</v>
      </c>
      <c r="E157" s="11"/>
    </row>
    <row r="158" spans="1:5" x14ac:dyDescent="0.2">
      <c r="A158" s="7">
        <v>5410</v>
      </c>
      <c r="B158" s="24" t="s">
        <v>140</v>
      </c>
      <c r="C158" s="9">
        <f>+C159+C160</f>
        <v>0</v>
      </c>
      <c r="D158" s="9">
        <f>+D159+D160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+C162+C163</f>
        <v>0</v>
      </c>
      <c r="D161" s="9">
        <f>+D162+D163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+C165+C166</f>
        <v>0</v>
      </c>
      <c r="D164" s="9">
        <f>+D165+D166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+C168</f>
        <v>0</v>
      </c>
      <c r="D167" s="9">
        <f>+D168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+C170+C171</f>
        <v>0</v>
      </c>
      <c r="D169" s="9">
        <f>+D170+D171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+C173+C181+C184+C190+C192+C194</f>
        <v>106803.2</v>
      </c>
      <c r="D172" s="4">
        <f>+D173+D181+D184+D190+D192+D194</f>
        <v>113502.9</v>
      </c>
      <c r="E172" s="11"/>
    </row>
    <row r="173" spans="1:5" x14ac:dyDescent="0.2">
      <c r="A173" s="7">
        <v>5510</v>
      </c>
      <c r="B173" s="24" t="s">
        <v>153</v>
      </c>
      <c r="C173" s="9">
        <f>+SUM(C174:C180)</f>
        <v>106803.2</v>
      </c>
      <c r="D173" s="9">
        <f>+SUM(D174:D180)</f>
        <v>113502.9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49213.18</v>
      </c>
      <c r="D178" s="9">
        <v>53591.12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57590.02</v>
      </c>
      <c r="D180" s="9">
        <v>59911.78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+SUM(C183:C184)</f>
        <v>0</v>
      </c>
      <c r="D182" s="9">
        <f>+SUM(D183:D184)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+SUM(C186:C190)</f>
        <v>0</v>
      </c>
      <c r="D185" s="9">
        <f>+SUM(D186:D190)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+C192</f>
        <v>0</v>
      </c>
      <c r="D191" s="9">
        <f>+D192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+C194</f>
        <v>0</v>
      </c>
      <c r="D193" s="9">
        <f>+D194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+SUM(C196:C203)</f>
        <v>0</v>
      </c>
      <c r="D195" s="9">
        <f>+SUM(D196:D203)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9">
        <f>+C205+C206</f>
        <v>0</v>
      </c>
      <c r="D204" s="9">
        <f>+D205+D206</f>
        <v>0</v>
      </c>
      <c r="E204" s="11"/>
    </row>
    <row r="205" spans="1:5" x14ac:dyDescent="0.2">
      <c r="A205" s="7">
        <v>5610</v>
      </c>
      <c r="B205" s="26" t="s">
        <v>179</v>
      </c>
      <c r="C205" s="9">
        <v>0</v>
      </c>
      <c r="D205" s="9"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+C3-C85</f>
        <v>437613.2099999995</v>
      </c>
      <c r="D207" s="14">
        <f>+D3-D85</f>
        <v>463299.55999999959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30.6" x14ac:dyDescent="0.2">
      <c r="A214" s="34"/>
      <c r="B214" s="35" t="s">
        <v>216</v>
      </c>
      <c r="C214" s="36"/>
      <c r="D214" s="35" t="s">
        <v>217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0.199999999999999" x14ac:dyDescent="0.2"/>
  <cols>
    <col min="1" max="1" width="139.28515625" customWidth="1"/>
  </cols>
  <sheetData>
    <row r="1" spans="1:1" x14ac:dyDescent="0.2">
      <c r="A1" s="20" t="s">
        <v>202</v>
      </c>
    </row>
    <row r="2" spans="1:1" ht="20.399999999999999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" customHeight="1" x14ac:dyDescent="0.2">
      <c r="A15" s="21" t="s">
        <v>203</v>
      </c>
    </row>
    <row r="16" spans="1:1" ht="27.9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ortega</cp:lastModifiedBy>
  <cp:lastPrinted>2014-12-05T05:22:37Z</cp:lastPrinted>
  <dcterms:created xsi:type="dcterms:W3CDTF">2012-12-11T20:29:16Z</dcterms:created>
  <dcterms:modified xsi:type="dcterms:W3CDTF">2018-01-19T21:06:17Z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